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45" yWindow="65356" windowWidth="15480" windowHeight="11610" activeTab="0"/>
  </bookViews>
  <sheets>
    <sheet name="Energy Goals Calculator" sheetId="1" r:id="rId1"/>
  </sheets>
  <definedNames>
    <definedName name="_xlnm.Print_Area" localSheetId="0">'Energy Goals Calculator'!$A$1:$I$43</definedName>
    <definedName name="_xlnm.Print_Titles" localSheetId="0">'Energy Goals Calculator'!$2:$2</definedName>
  </definedNames>
  <calcPr calcId="145621"/>
</workbook>
</file>

<file path=xl/sharedStrings.xml><?xml version="1.0" encoding="utf-8"?>
<sst xmlns="http://schemas.openxmlformats.org/spreadsheetml/2006/main" count="105" uniqueCount="56">
  <si>
    <t>Baseline</t>
  </si>
  <si>
    <t>Energy Goals</t>
  </si>
  <si>
    <t>Production Rationalization (Year End)</t>
  </si>
  <si>
    <t>Last years Electricity</t>
  </si>
  <si>
    <t>kWh</t>
  </si>
  <si>
    <t>Projected Electricity</t>
  </si>
  <si>
    <t>Actual Electricity</t>
  </si>
  <si>
    <t>Actual Electric Costs</t>
  </si>
  <si>
    <t>Last years Natural Gas Use</t>
  </si>
  <si>
    <t>Therms</t>
  </si>
  <si>
    <t>Actual Natural Gas</t>
  </si>
  <si>
    <t>Cost of Natural Gas (Per therm)</t>
  </si>
  <si>
    <t>Last Years Production</t>
  </si>
  <si>
    <t>Projected Production</t>
  </si>
  <si>
    <t>Actual Production</t>
  </si>
  <si>
    <t>Energy Savings Goal</t>
  </si>
  <si>
    <t>Actual energy reduction</t>
  </si>
  <si>
    <t>production weighted savings</t>
  </si>
  <si>
    <t>Convert Energy to common Number (MMBTU)</t>
  </si>
  <si>
    <t>3412 btus/kw</t>
  </si>
  <si>
    <t>MMBtus</t>
  </si>
  <si>
    <t>100,000 btus/therm</t>
  </si>
  <si>
    <t>Total Energy Use</t>
  </si>
  <si>
    <t>Savings Goal</t>
  </si>
  <si>
    <t>Natural Gas Goal</t>
  </si>
  <si>
    <t>Energy Costs</t>
  </si>
  <si>
    <t>Actual Energy Costs</t>
  </si>
  <si>
    <t>Total Natural Gas Cost</t>
  </si>
  <si>
    <t>Total Energy Costs</t>
  </si>
  <si>
    <t>Production Relationship</t>
  </si>
  <si>
    <t>Production/Energy Relationship</t>
  </si>
  <si>
    <t>MMBtu/Lb</t>
  </si>
  <si>
    <t>Production/Energy Cost</t>
  </si>
  <si>
    <t>$/lb</t>
  </si>
  <si>
    <t>Projected Savings</t>
  </si>
  <si>
    <t>Actual Savings</t>
  </si>
  <si>
    <t>Production Weighted Savings</t>
  </si>
  <si>
    <t>Electricity Savings</t>
  </si>
  <si>
    <t>Simple Electricity Savings</t>
  </si>
  <si>
    <t>Electric</t>
  </si>
  <si>
    <t>Natural Gas</t>
  </si>
  <si>
    <t>therms</t>
  </si>
  <si>
    <t>Total Energy Savings</t>
  </si>
  <si>
    <t>MMBTU</t>
  </si>
  <si>
    <t>ENERGY GOALS CALCULATOR</t>
  </si>
  <si>
    <t>Cost of electric(Per Kw)</t>
  </si>
  <si>
    <t>Projected Natural Gas</t>
  </si>
  <si>
    <t>Actual Natural Gas Cost</t>
  </si>
  <si>
    <t>Electric Goals</t>
  </si>
  <si>
    <t>KHz</t>
  </si>
  <si>
    <t>Total Electricity Cost</t>
  </si>
  <si>
    <t>Optional entry</t>
  </si>
  <si>
    <t>Required entry</t>
  </si>
  <si>
    <t>Note: production units of lbs is an entered unit and does not affect any calculations</t>
  </si>
  <si>
    <t>All fields are auto-calculated except:</t>
  </si>
  <si>
    <t>[units]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</si>
</sst>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0.0000"/>
    <numFmt numFmtId="168" formatCode="&quot;$&quot;#,##0.0000"/>
    <numFmt numFmtId="169" formatCode="_(* #,##0_);_(* \(#,##0\);_(* &quot;-&quot;??_);_(@_)"/>
  </numFmts>
  <fonts count="6">
    <font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color rgb="FFFFFF00"/>
      <name val="Arial"/>
      <family val="2"/>
    </font>
    <font>
      <i/>
      <sz val="10"/>
      <color theme="3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0" fillId="2" borderId="1" xfId="0" applyFont="1" applyFill="1" applyBorder="1"/>
    <xf numFmtId="0" fontId="0" fillId="2" borderId="0" xfId="0" applyFill="1"/>
    <xf numFmtId="0" fontId="1" fillId="2" borderId="0" xfId="0" applyFont="1" applyFill="1" applyAlignment="1">
      <alignment/>
    </xf>
    <xf numFmtId="0" fontId="0" fillId="2" borderId="0" xfId="0" applyFont="1" applyFill="1"/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3" borderId="2" xfId="0" applyFont="1" applyFill="1" applyBorder="1"/>
    <xf numFmtId="169" fontId="0" fillId="2" borderId="0" xfId="18" applyNumberFormat="1" applyFont="1" applyFill="1" applyBorder="1"/>
    <xf numFmtId="164" fontId="0" fillId="2" borderId="0" xfId="0" applyNumberFormat="1" applyFont="1" applyFill="1" applyBorder="1"/>
    <xf numFmtId="0" fontId="0" fillId="2" borderId="0" xfId="0" applyFont="1" applyFill="1" applyBorder="1"/>
    <xf numFmtId="9" fontId="0" fillId="2" borderId="0" xfId="0" applyNumberFormat="1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1" fontId="4" fillId="3" borderId="0" xfId="0" applyNumberFormat="1" applyFont="1" applyFill="1" applyBorder="1"/>
    <xf numFmtId="169" fontId="0" fillId="3" borderId="0" xfId="18" applyNumberFormat="1" applyFont="1" applyFill="1" applyBorder="1"/>
    <xf numFmtId="0" fontId="3" fillId="4" borderId="5" xfId="0" applyFont="1" applyFill="1" applyBorder="1"/>
    <xf numFmtId="0" fontId="0" fillId="4" borderId="6" xfId="0" applyFill="1" applyBorder="1"/>
    <xf numFmtId="0" fontId="3" fillId="4" borderId="7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1" fontId="0" fillId="4" borderId="0" xfId="0" applyNumberFormat="1" applyFont="1" applyFill="1" applyBorder="1"/>
    <xf numFmtId="0" fontId="0" fillId="4" borderId="0" xfId="0" applyFont="1" applyFill="1" applyBorder="1"/>
    <xf numFmtId="0" fontId="0" fillId="4" borderId="8" xfId="0" applyFont="1" applyFill="1" applyBorder="1" applyAlignment="1">
      <alignment horizontal="right"/>
    </xf>
    <xf numFmtId="2" fontId="0" fillId="4" borderId="0" xfId="0" applyNumberFormat="1" applyFont="1" applyFill="1" applyBorder="1"/>
    <xf numFmtId="43" fontId="0" fillId="4" borderId="0" xfId="18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5" fillId="2" borderId="9" xfId="0" applyFont="1" applyFill="1" applyBorder="1"/>
    <xf numFmtId="169" fontId="0" fillId="5" borderId="0" xfId="18" applyNumberFormat="1" applyFont="1" applyFill="1" applyBorder="1"/>
    <xf numFmtId="166" fontId="0" fillId="5" borderId="0" xfId="0" applyNumberFormat="1" applyFont="1" applyFill="1" applyBorder="1"/>
    <xf numFmtId="167" fontId="0" fillId="5" borderId="0" xfId="0" applyNumberFormat="1" applyFont="1" applyFill="1" applyBorder="1"/>
    <xf numFmtId="166" fontId="0" fillId="5" borderId="10" xfId="0" applyNumberFormat="1" applyFont="1" applyFill="1" applyBorder="1"/>
    <xf numFmtId="165" fontId="0" fillId="5" borderId="0" xfId="0" applyNumberFormat="1" applyFont="1" applyFill="1" applyBorder="1"/>
    <xf numFmtId="1" fontId="0" fillId="5" borderId="0" xfId="0" applyNumberFormat="1" applyFont="1" applyFill="1" applyBorder="1"/>
    <xf numFmtId="0" fontId="3" fillId="4" borderId="8" xfId="0" applyFont="1" applyFill="1" applyBorder="1"/>
    <xf numFmtId="0" fontId="0" fillId="5" borderId="0" xfId="0" applyFont="1" applyFill="1" applyBorder="1"/>
    <xf numFmtId="0" fontId="0" fillId="4" borderId="10" xfId="0" applyFont="1" applyFill="1" applyBorder="1"/>
    <xf numFmtId="0" fontId="3" fillId="4" borderId="6" xfId="0" applyFont="1" applyFill="1" applyBorder="1"/>
    <xf numFmtId="0" fontId="0" fillId="2" borderId="10" xfId="0" applyFont="1" applyFill="1" applyBorder="1"/>
    <xf numFmtId="168" fontId="0" fillId="5" borderId="10" xfId="0" applyNumberFormat="1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0" fillId="5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NEEA">
      <a:dk1>
        <a:sysClr val="windowText" lastClr="000000"/>
      </a:dk1>
      <a:lt1>
        <a:sysClr val="window" lastClr="FFFFFF"/>
      </a:lt1>
      <a:dk2>
        <a:srgbClr val="8CC646"/>
      </a:dk2>
      <a:lt2>
        <a:srgbClr val="2AA9E0"/>
      </a:lt2>
      <a:accent1>
        <a:srgbClr val="262262"/>
      </a:accent1>
      <a:accent2>
        <a:srgbClr val="399F49"/>
      </a:accent2>
      <a:accent3>
        <a:srgbClr val="0083CA"/>
      </a:accent3>
      <a:accent4>
        <a:srgbClr val="942923"/>
      </a:accent4>
      <a:accent5>
        <a:srgbClr val="CCCCCC"/>
      </a:accent5>
      <a:accent6>
        <a:srgbClr val="7FCDE8"/>
      </a:accent6>
      <a:hlink>
        <a:srgbClr val="7FCDE8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SheetLayoutView="100" workbookViewId="0" topLeftCell="A1">
      <selection activeCell="K12" sqref="K12"/>
    </sheetView>
  </sheetViews>
  <sheetFormatPr defaultColWidth="9.140625" defaultRowHeight="12.75"/>
  <cols>
    <col min="1" max="1" width="32.8515625" style="3" customWidth="1"/>
    <col min="2" max="2" width="13.421875" style="3" customWidth="1"/>
    <col min="3" max="3" width="12.421875" style="3" customWidth="1"/>
    <col min="4" max="4" width="27.57421875" style="3" customWidth="1"/>
    <col min="5" max="5" width="12.140625" style="3" customWidth="1"/>
    <col min="6" max="6" width="9.7109375" style="3" customWidth="1"/>
    <col min="7" max="7" width="28.00390625" style="3" customWidth="1"/>
    <col min="8" max="8" width="13.140625" style="3" bestFit="1" customWidth="1"/>
    <col min="9" max="9" width="9.140625" style="3" customWidth="1"/>
    <col min="10" max="10" width="7.00390625" style="3" customWidth="1"/>
    <col min="11" max="11" width="9.7109375" style="3" bestFit="1" customWidth="1"/>
    <col min="12" max="16384" width="9.140625" style="3" customWidth="1"/>
  </cols>
  <sheetData>
    <row r="1" spans="1:9" ht="18">
      <c r="A1" s="44" t="s">
        <v>44</v>
      </c>
      <c r="B1" s="44"/>
      <c r="C1" s="44"/>
      <c r="D1" s="44"/>
      <c r="E1" s="44"/>
      <c r="F1" s="44"/>
      <c r="G1" s="44"/>
      <c r="H1" s="44"/>
      <c r="I1" s="44"/>
    </row>
    <row r="2" spans="1:12" ht="14.25" customHeight="1">
      <c r="A2" s="6"/>
      <c r="B2" s="6"/>
      <c r="C2" s="6"/>
      <c r="D2" s="6"/>
      <c r="E2" s="6"/>
      <c r="F2" s="6"/>
      <c r="G2" s="46" t="s">
        <v>54</v>
      </c>
      <c r="H2" s="5"/>
      <c r="I2" s="6"/>
      <c r="J2" s="6"/>
      <c r="K2" s="6"/>
      <c r="L2" s="4"/>
    </row>
    <row r="3" spans="1:12" ht="14.25" customHeight="1">
      <c r="A3" s="7"/>
      <c r="B3" s="7"/>
      <c r="C3" s="7"/>
      <c r="D3" s="7"/>
      <c r="E3" s="7"/>
      <c r="F3" s="7"/>
      <c r="G3" s="46"/>
      <c r="H3" s="5"/>
      <c r="I3" s="45"/>
      <c r="J3" s="45"/>
      <c r="K3" s="45"/>
      <c r="L3" s="1"/>
    </row>
    <row r="4" spans="1:12" ht="14.25" customHeight="1">
      <c r="A4" s="7"/>
      <c r="B4" s="7"/>
      <c r="C4" s="7"/>
      <c r="D4" s="7"/>
      <c r="E4" s="7"/>
      <c r="F4" s="7"/>
      <c r="G4" s="2" t="s">
        <v>52</v>
      </c>
      <c r="H4" s="5"/>
      <c r="I4" s="45"/>
      <c r="J4" s="45"/>
      <c r="K4" s="45"/>
      <c r="L4" s="1"/>
    </row>
    <row r="5" spans="1:12" ht="14.25" customHeight="1">
      <c r="A5" s="5" t="s">
        <v>53</v>
      </c>
      <c r="B5" s="5"/>
      <c r="C5" s="5"/>
      <c r="D5" s="5"/>
      <c r="E5" s="5"/>
      <c r="F5" s="5"/>
      <c r="G5" s="8" t="s">
        <v>51</v>
      </c>
      <c r="H5" s="5"/>
      <c r="I5" s="5"/>
      <c r="J5" s="5"/>
      <c r="K5" s="5"/>
      <c r="L5" s="1"/>
    </row>
    <row r="6" spans="1:12" ht="5.2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</row>
    <row r="7" spans="1:12" ht="15">
      <c r="A7" s="17" t="s">
        <v>0</v>
      </c>
      <c r="B7" s="18"/>
      <c r="C7" s="19"/>
      <c r="D7" s="17" t="s">
        <v>1</v>
      </c>
      <c r="E7" s="18"/>
      <c r="F7" s="19"/>
      <c r="G7" s="17" t="s">
        <v>2</v>
      </c>
      <c r="H7" s="20"/>
      <c r="I7" s="21"/>
      <c r="J7" s="5"/>
      <c r="K7" s="5"/>
      <c r="L7" s="1"/>
    </row>
    <row r="8" spans="1:11" ht="12.75">
      <c r="A8" s="22" t="s">
        <v>3</v>
      </c>
      <c r="B8" s="9">
        <v>0</v>
      </c>
      <c r="C8" s="23" t="s">
        <v>4</v>
      </c>
      <c r="D8" s="22" t="s">
        <v>5</v>
      </c>
      <c r="E8" s="32">
        <f>B8-B8*B14</f>
        <v>0</v>
      </c>
      <c r="F8" s="23" t="s">
        <v>4</v>
      </c>
      <c r="G8" s="22" t="s">
        <v>6</v>
      </c>
      <c r="H8" s="9">
        <v>0</v>
      </c>
      <c r="I8" s="23" t="s">
        <v>4</v>
      </c>
      <c r="J8" s="5"/>
      <c r="K8" s="5"/>
    </row>
    <row r="9" spans="1:11" ht="12.75">
      <c r="A9" s="22" t="s">
        <v>45</v>
      </c>
      <c r="B9" s="10">
        <v>0</v>
      </c>
      <c r="C9" s="23"/>
      <c r="D9" s="22"/>
      <c r="E9" s="24"/>
      <c r="F9" s="23"/>
      <c r="G9" s="22" t="s">
        <v>7</v>
      </c>
      <c r="H9" s="16">
        <v>0</v>
      </c>
      <c r="I9" s="23"/>
      <c r="J9" s="5"/>
      <c r="K9" s="5"/>
    </row>
    <row r="10" spans="1:12" ht="15">
      <c r="A10" s="22" t="s">
        <v>8</v>
      </c>
      <c r="B10" s="9">
        <v>0</v>
      </c>
      <c r="C10" s="23" t="s">
        <v>9</v>
      </c>
      <c r="D10" s="22" t="s">
        <v>46</v>
      </c>
      <c r="E10" s="32">
        <f>B10-B10*B14</f>
        <v>0</v>
      </c>
      <c r="F10" s="23" t="s">
        <v>9</v>
      </c>
      <c r="G10" s="22" t="s">
        <v>10</v>
      </c>
      <c r="H10" s="9">
        <v>0</v>
      </c>
      <c r="I10" s="23" t="s">
        <v>9</v>
      </c>
      <c r="J10" s="5"/>
      <c r="K10" s="5"/>
      <c r="L10" s="1"/>
    </row>
    <row r="11" spans="1:12" ht="15">
      <c r="A11" s="22" t="s">
        <v>11</v>
      </c>
      <c r="B11" s="10">
        <v>0</v>
      </c>
      <c r="C11" s="23"/>
      <c r="D11" s="22"/>
      <c r="E11" s="24"/>
      <c r="F11" s="23"/>
      <c r="G11" s="22" t="s">
        <v>47</v>
      </c>
      <c r="H11" s="16">
        <v>0</v>
      </c>
      <c r="I11" s="23"/>
      <c r="J11" s="5"/>
      <c r="K11" s="5"/>
      <c r="L11" s="1"/>
    </row>
    <row r="12" spans="1:12" ht="15">
      <c r="A12" s="22" t="s">
        <v>12</v>
      </c>
      <c r="B12" s="9">
        <v>0</v>
      </c>
      <c r="C12" s="31" t="s">
        <v>55</v>
      </c>
      <c r="D12" s="22" t="s">
        <v>13</v>
      </c>
      <c r="E12" s="15"/>
      <c r="F12" s="23" t="str">
        <f>C12</f>
        <v>[units]</v>
      </c>
      <c r="G12" s="22" t="s">
        <v>14</v>
      </c>
      <c r="H12" s="9">
        <v>0</v>
      </c>
      <c r="I12" s="23" t="str">
        <f>C12</f>
        <v>[units]</v>
      </c>
      <c r="J12" s="5"/>
      <c r="K12" s="5"/>
      <c r="L12" s="1"/>
    </row>
    <row r="13" spans="1:12" ht="7.5" customHeight="1">
      <c r="A13" s="22"/>
      <c r="B13" s="11"/>
      <c r="C13" s="23"/>
      <c r="D13" s="22"/>
      <c r="E13" s="24"/>
      <c r="F13" s="23"/>
      <c r="G13" s="22"/>
      <c r="H13" s="25"/>
      <c r="I13" s="23"/>
      <c r="J13" s="5"/>
      <c r="K13" s="5"/>
      <c r="L13" s="1"/>
    </row>
    <row r="14" spans="1:12" ht="15">
      <c r="A14" s="22" t="s">
        <v>15</v>
      </c>
      <c r="B14" s="12">
        <v>0</v>
      </c>
      <c r="C14" s="23"/>
      <c r="D14" s="22"/>
      <c r="E14" s="24"/>
      <c r="F14" s="23"/>
      <c r="G14" s="22" t="s">
        <v>16</v>
      </c>
      <c r="H14" s="36" t="e">
        <f>(B20-H20)/B20</f>
        <v>#DIV/0!</v>
      </c>
      <c r="I14" s="23"/>
      <c r="J14" s="5"/>
      <c r="K14" s="5"/>
      <c r="L14" s="1"/>
    </row>
    <row r="15" spans="1:12" ht="15">
      <c r="A15" s="22"/>
      <c r="B15" s="25"/>
      <c r="C15" s="23"/>
      <c r="D15" s="22"/>
      <c r="E15" s="24"/>
      <c r="F15" s="23"/>
      <c r="G15" s="22" t="s">
        <v>17</v>
      </c>
      <c r="H15" s="36" t="e">
        <f>(B31-H31)/B31</f>
        <v>#DIV/0!</v>
      </c>
      <c r="I15" s="23"/>
      <c r="J15" s="5"/>
      <c r="K15" s="5"/>
      <c r="L15" s="1"/>
    </row>
    <row r="16" spans="1:12" ht="15">
      <c r="A16" s="22" t="s">
        <v>18</v>
      </c>
      <c r="B16" s="25"/>
      <c r="C16" s="23"/>
      <c r="D16" s="22" t="s">
        <v>18</v>
      </c>
      <c r="E16" s="24"/>
      <c r="F16" s="23"/>
      <c r="G16" s="22" t="s">
        <v>18</v>
      </c>
      <c r="H16" s="24"/>
      <c r="I16" s="23"/>
      <c r="J16" s="5"/>
      <c r="K16" s="5"/>
      <c r="L16" s="1"/>
    </row>
    <row r="17" spans="1:12" ht="6" customHeight="1">
      <c r="A17" s="22"/>
      <c r="B17" s="25"/>
      <c r="C17" s="23"/>
      <c r="D17" s="22"/>
      <c r="E17" s="24"/>
      <c r="F17" s="23"/>
      <c r="G17" s="22"/>
      <c r="H17" s="24"/>
      <c r="I17" s="23"/>
      <c r="J17" s="5"/>
      <c r="K17" s="5"/>
      <c r="L17" s="1"/>
    </row>
    <row r="18" spans="1:12" ht="15">
      <c r="A18" s="22" t="s">
        <v>19</v>
      </c>
      <c r="B18" s="32">
        <f>B8*3412/1000000</f>
        <v>0</v>
      </c>
      <c r="C18" s="23" t="s">
        <v>20</v>
      </c>
      <c r="D18" s="22" t="s">
        <v>19</v>
      </c>
      <c r="E18" s="32">
        <f>E8*3412/1000000</f>
        <v>0</v>
      </c>
      <c r="F18" s="23" t="s">
        <v>20</v>
      </c>
      <c r="G18" s="22" t="s">
        <v>19</v>
      </c>
      <c r="H18" s="37">
        <f>H8*3412/1000000</f>
        <v>0</v>
      </c>
      <c r="I18" s="23" t="s">
        <v>20</v>
      </c>
      <c r="J18" s="5"/>
      <c r="K18" s="5"/>
      <c r="L18" s="1"/>
    </row>
    <row r="19" spans="1:12" ht="15">
      <c r="A19" s="22" t="s">
        <v>21</v>
      </c>
      <c r="B19" s="32">
        <f>B10*100000/1000000</f>
        <v>0</v>
      </c>
      <c r="C19" s="23" t="s">
        <v>20</v>
      </c>
      <c r="D19" s="22" t="s">
        <v>21</v>
      </c>
      <c r="E19" s="32">
        <f>E10*100000/1000000</f>
        <v>0</v>
      </c>
      <c r="F19" s="23" t="s">
        <v>20</v>
      </c>
      <c r="G19" s="22" t="s">
        <v>21</v>
      </c>
      <c r="H19" s="37">
        <f>H10*100000/1000000</f>
        <v>0</v>
      </c>
      <c r="I19" s="23" t="s">
        <v>20</v>
      </c>
      <c r="J19" s="5"/>
      <c r="K19" s="5"/>
      <c r="L19" s="1"/>
    </row>
    <row r="20" spans="1:12" ht="15">
      <c r="A20" s="26" t="s">
        <v>22</v>
      </c>
      <c r="B20" s="32">
        <f>SUM(B18:B19)</f>
        <v>0</v>
      </c>
      <c r="C20" s="23" t="s">
        <v>20</v>
      </c>
      <c r="D20" s="26" t="s">
        <v>22</v>
      </c>
      <c r="E20" s="32">
        <f>SUM(E18:E19)</f>
        <v>0</v>
      </c>
      <c r="F20" s="23" t="s">
        <v>20</v>
      </c>
      <c r="G20" s="26" t="s">
        <v>22</v>
      </c>
      <c r="H20" s="37">
        <f>SUM(H18:H19)</f>
        <v>0</v>
      </c>
      <c r="I20" s="23" t="s">
        <v>20</v>
      </c>
      <c r="J20" s="5"/>
      <c r="K20" s="5"/>
      <c r="L20" s="1"/>
    </row>
    <row r="21" spans="1:12" ht="15">
      <c r="A21" s="22"/>
      <c r="B21" s="24"/>
      <c r="C21" s="23"/>
      <c r="D21" s="22" t="s">
        <v>23</v>
      </c>
      <c r="E21" s="32">
        <f>B20-E20</f>
        <v>0</v>
      </c>
      <c r="F21" s="23" t="s">
        <v>20</v>
      </c>
      <c r="G21" s="22"/>
      <c r="H21" s="24"/>
      <c r="I21" s="23"/>
      <c r="J21" s="5"/>
      <c r="K21" s="5"/>
      <c r="L21" s="1"/>
    </row>
    <row r="22" spans="1:12" ht="15">
      <c r="A22" s="22"/>
      <c r="B22" s="24"/>
      <c r="C22" s="23"/>
      <c r="D22" s="22" t="s">
        <v>48</v>
      </c>
      <c r="E22" s="32">
        <f>B8*B14</f>
        <v>0</v>
      </c>
      <c r="F22" s="23" t="s">
        <v>49</v>
      </c>
      <c r="G22" s="22"/>
      <c r="H22" s="24"/>
      <c r="I22" s="23"/>
      <c r="J22" s="5"/>
      <c r="K22" s="5"/>
      <c r="L22" s="1"/>
    </row>
    <row r="23" spans="1:12" ht="15">
      <c r="A23" s="22"/>
      <c r="B23" s="24"/>
      <c r="C23" s="23"/>
      <c r="D23" s="22" t="s">
        <v>24</v>
      </c>
      <c r="E23" s="32">
        <f>B10*B14</f>
        <v>0</v>
      </c>
      <c r="F23" s="23" t="s">
        <v>9</v>
      </c>
      <c r="G23" s="22"/>
      <c r="H23" s="24"/>
      <c r="I23" s="23"/>
      <c r="J23" s="5"/>
      <c r="K23" s="5"/>
      <c r="L23" s="1"/>
    </row>
    <row r="24" spans="1:12" ht="6" customHeight="1">
      <c r="A24" s="22"/>
      <c r="B24" s="27"/>
      <c r="C24" s="23"/>
      <c r="D24" s="22"/>
      <c r="E24" s="24"/>
      <c r="F24" s="23"/>
      <c r="G24" s="22"/>
      <c r="H24" s="24"/>
      <c r="I24" s="23"/>
      <c r="J24" s="5"/>
      <c r="K24" s="5"/>
      <c r="L24" s="1"/>
    </row>
    <row r="25" spans="1:12" ht="15">
      <c r="A25" s="38" t="s">
        <v>25</v>
      </c>
      <c r="B25" s="27"/>
      <c r="C25" s="23"/>
      <c r="D25" s="38" t="s">
        <v>25</v>
      </c>
      <c r="E25" s="24"/>
      <c r="F25" s="23"/>
      <c r="G25" s="38" t="s">
        <v>26</v>
      </c>
      <c r="H25" s="24"/>
      <c r="I25" s="23"/>
      <c r="J25" s="5"/>
      <c r="K25" s="5"/>
      <c r="L25" s="1"/>
    </row>
    <row r="26" spans="1:12" ht="15">
      <c r="A26" s="22" t="s">
        <v>50</v>
      </c>
      <c r="B26" s="33">
        <f>B8*B9</f>
        <v>0</v>
      </c>
      <c r="C26" s="23"/>
      <c r="D26" s="22" t="s">
        <v>50</v>
      </c>
      <c r="E26" s="33">
        <f>E8*B9</f>
        <v>0</v>
      </c>
      <c r="F26" s="23"/>
      <c r="G26" s="22" t="s">
        <v>50</v>
      </c>
      <c r="H26" s="33">
        <f>H8*(IF(H9=0,B9,H9))</f>
        <v>0</v>
      </c>
      <c r="I26" s="23"/>
      <c r="J26" s="5"/>
      <c r="K26" s="5"/>
      <c r="L26" s="1"/>
    </row>
    <row r="27" spans="1:12" ht="15">
      <c r="A27" s="22" t="s">
        <v>27</v>
      </c>
      <c r="B27" s="33">
        <f>B10*B11</f>
        <v>0</v>
      </c>
      <c r="C27" s="23"/>
      <c r="D27" s="22" t="s">
        <v>27</v>
      </c>
      <c r="E27" s="33">
        <f>E10*B11</f>
        <v>0</v>
      </c>
      <c r="F27" s="23"/>
      <c r="G27" s="22" t="s">
        <v>27</v>
      </c>
      <c r="H27" s="33">
        <f>H10*(IF(H11=0,B11,H11))</f>
        <v>0</v>
      </c>
      <c r="I27" s="23"/>
      <c r="J27" s="5"/>
      <c r="K27" s="5"/>
      <c r="L27" s="1"/>
    </row>
    <row r="28" spans="1:12" ht="15">
      <c r="A28" s="22" t="s">
        <v>28</v>
      </c>
      <c r="B28" s="33">
        <f>B27+B26</f>
        <v>0</v>
      </c>
      <c r="C28" s="23"/>
      <c r="D28" s="22" t="s">
        <v>28</v>
      </c>
      <c r="E28" s="33">
        <f>E27+E26</f>
        <v>0</v>
      </c>
      <c r="F28" s="23"/>
      <c r="G28" s="22" t="s">
        <v>28</v>
      </c>
      <c r="H28" s="33">
        <f>H27+H26</f>
        <v>0</v>
      </c>
      <c r="I28" s="23"/>
      <c r="J28" s="5"/>
      <c r="K28" s="5"/>
      <c r="L28" s="1"/>
    </row>
    <row r="29" spans="1:12" ht="7.5" customHeight="1">
      <c r="A29" s="22"/>
      <c r="B29" s="24"/>
      <c r="C29" s="23"/>
      <c r="D29" s="22"/>
      <c r="E29" s="24"/>
      <c r="F29" s="23"/>
      <c r="G29" s="22"/>
      <c r="H29" s="24"/>
      <c r="I29" s="23"/>
      <c r="J29" s="5"/>
      <c r="K29" s="5"/>
      <c r="L29" s="1"/>
    </row>
    <row r="30" spans="1:12" ht="15">
      <c r="A30" s="22" t="s">
        <v>29</v>
      </c>
      <c r="B30" s="24"/>
      <c r="C30" s="23"/>
      <c r="D30" s="22" t="s">
        <v>29</v>
      </c>
      <c r="E30" s="24"/>
      <c r="F30" s="23"/>
      <c r="G30" s="22" t="s">
        <v>29</v>
      </c>
      <c r="H30" s="24"/>
      <c r="I30" s="23"/>
      <c r="J30" s="5"/>
      <c r="K30" s="5"/>
      <c r="L30" s="1"/>
    </row>
    <row r="31" spans="1:12" ht="15">
      <c r="A31" s="22" t="s">
        <v>30</v>
      </c>
      <c r="B31" s="34" t="e">
        <f>B20/B12</f>
        <v>#DIV/0!</v>
      </c>
      <c r="C31" s="23" t="str">
        <f>CONCATENATE(C18,"/",C12)</f>
        <v>MMBtus/[units]</v>
      </c>
      <c r="D31" s="22" t="s">
        <v>30</v>
      </c>
      <c r="E31" s="34" t="e">
        <f>E20/(IF(E12=0,B12,E12))</f>
        <v>#DIV/0!</v>
      </c>
      <c r="F31" s="23" t="s">
        <v>31</v>
      </c>
      <c r="G31" s="22" t="s">
        <v>30</v>
      </c>
      <c r="H31" s="34" t="e">
        <f>H20/H12</f>
        <v>#DIV/0!</v>
      </c>
      <c r="I31" s="23" t="s">
        <v>31</v>
      </c>
      <c r="J31" s="5"/>
      <c r="K31" s="5"/>
      <c r="L31" s="1"/>
    </row>
    <row r="32" spans="1:12" ht="15.75" thickBot="1">
      <c r="A32" s="29" t="s">
        <v>32</v>
      </c>
      <c r="B32" s="43" t="str">
        <f>IF(B28=0,"n/a",B28/B12)</f>
        <v>n/a</v>
      </c>
      <c r="C32" s="30" t="s">
        <v>33</v>
      </c>
      <c r="D32" s="29" t="s">
        <v>32</v>
      </c>
      <c r="E32" s="43" t="str">
        <f>IF(E28=0,"n/a",E28/(IF(E12=0,B12,E12)))</f>
        <v>n/a</v>
      </c>
      <c r="F32" s="30" t="s">
        <v>33</v>
      </c>
      <c r="G32" s="29" t="s">
        <v>32</v>
      </c>
      <c r="H32" s="43" t="str">
        <f>IF(H28=0,"n/a",H28/H12)</f>
        <v>n/a</v>
      </c>
      <c r="I32" s="30" t="s">
        <v>33</v>
      </c>
      <c r="J32" s="5"/>
      <c r="K32" s="5"/>
      <c r="L32" s="1"/>
    </row>
    <row r="33" spans="1:12" ht="5.25" customHeight="1" thickBot="1">
      <c r="A33" s="13"/>
      <c r="B33" s="42"/>
      <c r="C33" s="42"/>
      <c r="D33" s="42"/>
      <c r="E33" s="42"/>
      <c r="F33" s="42"/>
      <c r="G33" s="42"/>
      <c r="H33" s="42"/>
      <c r="I33" s="14"/>
      <c r="J33" s="5"/>
      <c r="K33" s="5"/>
      <c r="L33" s="1"/>
    </row>
    <row r="34" spans="1:11" ht="12.75">
      <c r="A34" s="17" t="s">
        <v>34</v>
      </c>
      <c r="B34" s="20"/>
      <c r="C34" s="21"/>
      <c r="D34" s="17" t="s">
        <v>35</v>
      </c>
      <c r="E34" s="20"/>
      <c r="F34" s="20"/>
      <c r="G34" s="41" t="s">
        <v>36</v>
      </c>
      <c r="H34" s="20"/>
      <c r="I34" s="21"/>
      <c r="J34" s="5"/>
      <c r="K34" s="5"/>
    </row>
    <row r="35" spans="1:11" ht="12.75">
      <c r="A35" s="22" t="s">
        <v>37</v>
      </c>
      <c r="B35" s="25"/>
      <c r="C35" s="23"/>
      <c r="D35" s="22" t="s">
        <v>38</v>
      </c>
      <c r="E35" s="25"/>
      <c r="F35" s="25"/>
      <c r="G35" s="25" t="s">
        <v>39</v>
      </c>
      <c r="H35" s="25"/>
      <c r="I35" s="23"/>
      <c r="J35" s="5"/>
      <c r="K35" s="5"/>
    </row>
    <row r="36" spans="1:11" ht="12.75">
      <c r="A36" s="22"/>
      <c r="B36" s="32">
        <f>E22</f>
        <v>0</v>
      </c>
      <c r="C36" s="23" t="s">
        <v>4</v>
      </c>
      <c r="D36" s="22"/>
      <c r="E36" s="32">
        <f>B8-H8</f>
        <v>0</v>
      </c>
      <c r="F36" s="25" t="s">
        <v>4</v>
      </c>
      <c r="G36" s="25"/>
      <c r="H36" s="32" t="e">
        <f>(H12/B12)*B8-H8</f>
        <v>#DIV/0!</v>
      </c>
      <c r="I36" s="23" t="s">
        <v>4</v>
      </c>
      <c r="J36" s="5"/>
      <c r="K36" s="5"/>
    </row>
    <row r="37" spans="1:11" ht="12.75">
      <c r="A37" s="22"/>
      <c r="B37" s="33">
        <f>B26-E26</f>
        <v>0</v>
      </c>
      <c r="C37" s="23"/>
      <c r="D37" s="22"/>
      <c r="E37" s="33">
        <f>B26-H26</f>
        <v>0</v>
      </c>
      <c r="F37" s="25"/>
      <c r="G37" s="25"/>
      <c r="H37" s="33" t="e">
        <f>(H12/B12)*B26-H26</f>
        <v>#DIV/0!</v>
      </c>
      <c r="I37" s="23"/>
      <c r="J37" s="5"/>
      <c r="K37" s="5"/>
    </row>
    <row r="38" spans="1:11" ht="12.75">
      <c r="A38" s="22" t="s">
        <v>40</v>
      </c>
      <c r="B38" s="28"/>
      <c r="C38" s="23"/>
      <c r="D38" s="22" t="s">
        <v>40</v>
      </c>
      <c r="E38" s="25"/>
      <c r="F38" s="25"/>
      <c r="G38" s="25" t="s">
        <v>40</v>
      </c>
      <c r="H38" s="25"/>
      <c r="I38" s="23"/>
      <c r="J38" s="5"/>
      <c r="K38" s="5"/>
    </row>
    <row r="39" spans="1:11" ht="12.75" customHeight="1">
      <c r="A39" s="22"/>
      <c r="B39" s="32">
        <f>E23</f>
        <v>0</v>
      </c>
      <c r="C39" s="23" t="s">
        <v>9</v>
      </c>
      <c r="D39" s="22"/>
      <c r="E39" s="32">
        <f>B10-H10</f>
        <v>0</v>
      </c>
      <c r="F39" s="25" t="s">
        <v>41</v>
      </c>
      <c r="G39" s="25"/>
      <c r="H39" s="32" t="e">
        <f>(H12/B12)*B10-H10</f>
        <v>#DIV/0!</v>
      </c>
      <c r="I39" s="23" t="s">
        <v>41</v>
      </c>
      <c r="J39" s="5"/>
      <c r="K39" s="5"/>
    </row>
    <row r="40" spans="1:11" ht="12.75">
      <c r="A40" s="22"/>
      <c r="B40" s="33">
        <f>B27-E27</f>
        <v>0</v>
      </c>
      <c r="C40" s="23"/>
      <c r="D40" s="22"/>
      <c r="E40" s="33">
        <f>B27-H27</f>
        <v>0</v>
      </c>
      <c r="F40" s="25"/>
      <c r="G40" s="25"/>
      <c r="H40" s="33" t="e">
        <f>(H12/B12)*B27-H27</f>
        <v>#DIV/0!</v>
      </c>
      <c r="I40" s="23"/>
      <c r="J40" s="5"/>
      <c r="K40" s="5"/>
    </row>
    <row r="41" spans="1:11" ht="12.75">
      <c r="A41" s="22" t="s">
        <v>42</v>
      </c>
      <c r="B41" s="25"/>
      <c r="C41" s="23"/>
      <c r="D41" s="22" t="s">
        <v>42</v>
      </c>
      <c r="E41" s="25"/>
      <c r="F41" s="25"/>
      <c r="G41" s="25" t="s">
        <v>42</v>
      </c>
      <c r="H41" s="25"/>
      <c r="I41" s="23"/>
      <c r="J41" s="5"/>
      <c r="K41" s="5"/>
    </row>
    <row r="42" spans="1:11" ht="12.75">
      <c r="A42" s="22"/>
      <c r="B42" s="32">
        <f>E21</f>
        <v>0</v>
      </c>
      <c r="C42" s="23" t="s">
        <v>43</v>
      </c>
      <c r="D42" s="22"/>
      <c r="E42" s="32">
        <f>B20-H20</f>
        <v>0</v>
      </c>
      <c r="F42" s="24" t="s">
        <v>20</v>
      </c>
      <c r="G42" s="25"/>
      <c r="H42" s="39" t="e">
        <f>(H12/B12)*B20-H20</f>
        <v>#DIV/0!</v>
      </c>
      <c r="I42" s="23" t="s">
        <v>20</v>
      </c>
      <c r="J42" s="5"/>
      <c r="K42" s="5"/>
    </row>
    <row r="43" spans="1:11" ht="13.5" thickBot="1">
      <c r="A43" s="29"/>
      <c r="B43" s="35">
        <f>B28-E28</f>
        <v>0</v>
      </c>
      <c r="C43" s="30"/>
      <c r="D43" s="29"/>
      <c r="E43" s="35">
        <f>B28-H28</f>
        <v>0</v>
      </c>
      <c r="F43" s="40"/>
      <c r="G43" s="40"/>
      <c r="H43" s="35" t="e">
        <f>(H12/B12)*B28-H28</f>
        <v>#DIV/0!</v>
      </c>
      <c r="I43" s="30"/>
      <c r="J43" s="5"/>
      <c r="K43" s="5"/>
    </row>
    <row r="44" ht="7.5" customHeight="1"/>
  </sheetData>
  <mergeCells count="3">
    <mergeCell ref="A1:I1"/>
    <mergeCell ref="I3:K4"/>
    <mergeCell ref="G2:G3"/>
  </mergeCells>
  <printOptions horizontalCentered="1"/>
  <pageMargins left="0.75" right="0.75" top="0.88" bottom="1" header="0.21" footer="0.25"/>
  <pageSetup fitToHeight="1" fitToWidth="1" horizontalDpi="1200" verticalDpi="1200" orientation="landscape" scale="77" r:id="rId2"/>
  <headerFooter scaleWithDoc="0" alignWithMargins="0">
    <oddHeader>&amp;R&amp;G</oddHeader>
    <oddFooter>&amp;L&amp;9&amp;G &amp;"Arial Narrow,Regular"&amp;10&amp;K666666Energy Goals Calculator &amp;K03+000■&amp;K666666 PB1.4&amp;R&amp;"Arial Narrow,Regular"&amp;K666666&amp;P of &amp;N</oddFoot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a0d54e93-d257-444a-897f-4bd885f63bd7" ContentTypeId="0x010100F6262F0A7F2EBC449AADF4C50ACDDB6A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NEEA Core Document" ma:contentTypeID="0x010100F6262F0A7F2EBC449AADF4C50ACDDB6A00AD05A5F18E741440903141C1C262DE15" ma:contentTypeVersion="26" ma:contentTypeDescription="NEEA's core content type" ma:contentTypeScope="" ma:versionID="adbf93929427efaa5af908aad8f13fdd">
  <xsd:schema xmlns:xsd="http://www.w3.org/2001/XMLSchema" xmlns:xs="http://www.w3.org/2001/XMLSchema" xmlns:p="http://schemas.microsoft.com/office/2006/metadata/properties" xmlns:ns2="b0026184-765f-4768-b711-70a371f96413" xmlns:ns3="28ee65f5-b804-4446-bd31-19828c4e5a72" xmlns:ns4="ef23e667-b1b1-4f6f-bc41-7f12c3eaf1a0" targetNamespace="http://schemas.microsoft.com/office/2006/metadata/properties" ma:root="true" ma:fieldsID="30df6a1febca878eb6209abefd7c77b1" ns2:_="" ns3:_="" ns4:_="">
    <xsd:import namespace="b0026184-765f-4768-b711-70a371f96413"/>
    <xsd:import namespace="28ee65f5-b804-4446-bd31-19828c4e5a72"/>
    <xsd:import namespace="ef23e667-b1b1-4f6f-bc41-7f12c3eaf1a0"/>
    <xsd:element name="properties">
      <xsd:complexType>
        <xsd:sequence>
          <xsd:element name="documentManagement">
            <xsd:complexType>
              <xsd:all>
                <xsd:element ref="ns2:Document_x0020_Owner" minOccurs="0"/>
                <xsd:element ref="ns2:Document_x0020_Status" minOccurs="0"/>
                <xsd:element ref="ns2:af37d51591e54ee792e4452031f0e71e" minOccurs="0"/>
                <xsd:element ref="ns2:TaxCatchAll" minOccurs="0"/>
                <xsd:element ref="ns2:TaxCatchAllLabel" minOccurs="0"/>
                <xsd:element ref="ns3:e2c968f3228c4d48a56208802e789ca2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26184-765f-4768-b711-70a371f96413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2" nillable="true" ma:displayName="Asset Owner" ma:description="The NEEA Employee responsible for the content of this file." ma:list="UserInfo" ma:SearchPeopleOnly="false" ma:SharePointGroup="0" ma:internalName="Document_x0020_Owner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Status" ma:index="4" nillable="true" ma:displayName="Document Status" ma:default="Draft" ma:format="Dropdown" ma:internalName="Document_x0020_Status" ma:readOnly="false">
      <xsd:simpleType>
        <xsd:restriction base="dms:Choice">
          <xsd:enumeration value="Draft"/>
          <xsd:enumeration value="Final"/>
          <xsd:enumeration value="Expired"/>
        </xsd:restriction>
      </xsd:simpleType>
    </xsd:element>
    <xsd:element name="af37d51591e54ee792e4452031f0e71e" ma:index="8" nillable="true" ma:taxonomy="true" ma:internalName="af37d51591e54ee792e4452031f0e71e" ma:taxonomyFieldName="Classification_x0020_Level" ma:displayName="Classification Level" ma:default="" ma:fieldId="{af37d515-91e5-4ee7-92e4-452031f0e71e}" ma:sspId="a0d54e93-d257-444a-897f-4bd885f63bd7" ma:termSetId="1b8bac97-d0b1-4a0d-81f6-dbb4ea88b6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5ec4fa18-9fc2-4ad2-a46d-9d96ce67e502}" ma:internalName="TaxCatchAll" ma:showField="CatchAllData" ma:web="ef23e667-b1b1-4f6f-bc41-7f12c3eaf1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5ec4fa18-9fc2-4ad2-a46d-9d96ce67e502}" ma:internalName="TaxCatchAllLabel" ma:readOnly="true" ma:showField="CatchAllDataLabel" ma:web="ef23e667-b1b1-4f6f-bc41-7f12c3eaf1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ee65f5-b804-4446-bd31-19828c4e5a72" elementFormDefault="qualified">
    <xsd:import namespace="http://schemas.microsoft.com/office/2006/documentManagement/types"/>
    <xsd:import namespace="http://schemas.microsoft.com/office/infopath/2007/PartnerControls"/>
    <xsd:element name="e2c968f3228c4d48a56208802e789ca2" ma:index="15" nillable="true" ma:taxonomy="true" ma:internalName="e2c968f3228c4d48a56208802e789ca2" ma:taxonomyFieldName="Document_x0020_Type" ma:displayName="Document Type" ma:default="" ma:fieldId="{e2c968f3-228c-4d48-a562-08802e789ca2}" ma:sspId="a0d54e93-d257-444a-897f-4bd885f63bd7" ma:termSetId="cf1fbaed-fdd8-4686-879f-5923a0ed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3e667-b1b1-4f6f-bc41-7f12c3eaf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f37d51591e54ee792e4452031f0e71e xmlns="b0026184-765f-4768-b711-70a371f96413">
      <Terms xmlns="http://schemas.microsoft.com/office/infopath/2007/PartnerControls"/>
    </af37d51591e54ee792e4452031f0e71e>
    <TaxCatchAll xmlns="b0026184-765f-4768-b711-70a371f96413"/>
    <Document_x0020_Owner xmlns="b0026184-765f-4768-b711-70a371f96413">
      <UserInfo>
        <DisplayName/>
        <AccountId xsi:nil="true"/>
        <AccountType/>
      </UserInfo>
    </Document_x0020_Owner>
    <Document_x0020_Status xmlns="b0026184-765f-4768-b711-70a371f96413">Draft</Document_x0020_Status>
    <e2c968f3228c4d48a56208802e789ca2 xmlns="28ee65f5-b804-4446-bd31-19828c4e5a72">
      <Terms xmlns="http://schemas.microsoft.com/office/infopath/2007/PartnerControls"/>
    </e2c968f3228c4d48a56208802e789ca2>
  </documentManagement>
</p:properties>
</file>

<file path=customXml/itemProps1.xml><?xml version="1.0" encoding="utf-8"?>
<ds:datastoreItem xmlns:ds="http://schemas.openxmlformats.org/officeDocument/2006/customXml" ds:itemID="{6528901B-9FDF-49C5-A05D-E0B422A56DDD}"/>
</file>

<file path=customXml/itemProps2.xml><?xml version="1.0" encoding="utf-8"?>
<ds:datastoreItem xmlns:ds="http://schemas.openxmlformats.org/officeDocument/2006/customXml" ds:itemID="{B8C1D9D8-CC18-4E63-B819-F3132B761F66}"/>
</file>

<file path=customXml/itemProps3.xml><?xml version="1.0" encoding="utf-8"?>
<ds:datastoreItem xmlns:ds="http://schemas.openxmlformats.org/officeDocument/2006/customXml" ds:itemID="{2C9B8E06-8DF7-4586-AB4F-2A8D89CC1273}"/>
</file>

<file path=customXml/itemProps4.xml><?xml version="1.0" encoding="utf-8"?>
<ds:datastoreItem xmlns:ds="http://schemas.openxmlformats.org/officeDocument/2006/customXml" ds:itemID="{23CF8C8B-D7B2-4A57-99AB-261FCFEB1191}"/>
</file>

<file path=customXml/itemProps5.xml><?xml version="1.0" encoding="utf-8"?>
<ds:datastoreItem xmlns:ds="http://schemas.openxmlformats.org/officeDocument/2006/customXml" ds:itemID="{D032764D-DB5C-4047-BBEE-CB183F761B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Sushanah Boston</dc:creator>
  <cp:keywords/>
  <dc:description/>
  <cp:lastModifiedBy>Gordon Fasbender</cp:lastModifiedBy>
  <cp:lastPrinted>2010-11-09T06:13:49Z</cp:lastPrinted>
  <dcterms:created xsi:type="dcterms:W3CDTF">2010-05-21T18:57:49Z</dcterms:created>
  <dcterms:modified xsi:type="dcterms:W3CDTF">2013-07-14T14:57:49Z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0x010100F6262F0A7F2EBC449AADF4C50ACDDB6A00AD05A5F18E741440903141C1C262DE15</vt:lpwstr>
  </property>
</Properties>
</file>